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.251\obch\OBMEN\слайды бюджет для граждан\БЮДЖЕТНЫЙ КАЛЬКУЛЯТОР\"/>
    </mc:Choice>
  </mc:AlternateContent>
  <bookViews>
    <workbookView xWindow="0" yWindow="0" windowWidth="28800" windowHeight="127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F40" i="1" s="1"/>
  <c r="A13" i="1"/>
  <c r="F19" i="1" l="1"/>
  <c r="F23" i="1"/>
  <c r="F27" i="1"/>
  <c r="F33" i="1"/>
  <c r="F37" i="1"/>
  <c r="F42" i="1"/>
  <c r="F18" i="1"/>
  <c r="F22" i="1"/>
  <c r="F26" i="1"/>
  <c r="F32" i="1"/>
  <c r="F36" i="1"/>
  <c r="F39" i="1"/>
  <c r="F17" i="1"/>
  <c r="F21" i="1"/>
  <c r="F25" i="1"/>
  <c r="F35" i="1"/>
  <c r="F16" i="1"/>
  <c r="F20" i="1"/>
  <c r="F24" i="1"/>
  <c r="F34" i="1"/>
  <c r="F38" i="1"/>
  <c r="F41" i="1"/>
  <c r="F9" i="1" l="1"/>
  <c r="F28" i="1" l="1"/>
  <c r="F43" i="1"/>
</calcChain>
</file>

<file path=xl/sharedStrings.xml><?xml version="1.0" encoding="utf-8"?>
<sst xmlns="http://schemas.openxmlformats.org/spreadsheetml/2006/main" count="65" uniqueCount="36">
  <si>
    <t>Укажите уплаченные Вами налоговые отчисления:</t>
  </si>
  <si>
    <t>Налог на доходы физических лиц (НДФЛ)</t>
  </si>
  <si>
    <t>Налог на имущество физических лиц</t>
  </si>
  <si>
    <t>Транспортный налог с физических лиц</t>
  </si>
  <si>
    <t>Земельный налог с физических лиц</t>
  </si>
  <si>
    <t>Общая сумма уплаченых налоговых отчислений</t>
  </si>
  <si>
    <t>руб.</t>
  </si>
  <si>
    <t>БЮДЖЕТНЫЙ КАЛЬКУЛЯТОР</t>
  </si>
  <si>
    <t>ОБСЛУЖИВАНИЕ ГОСУДАРСТВЕННОГО И МУНИЦИПАЛЬНОГО ДОЛГА</t>
  </si>
  <si>
    <t>СРЕДСТВА МАССОВОЙ ИНФОРМАЦИИ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</si>
  <si>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</si>
  <si>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</si>
  <si>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</si>
  <si>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</si>
  <si>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</si>
  <si>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</si>
  <si>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</si>
  <si>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</si>
  <si>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ОБЩЕГОСУДАРСТВЕННЫЕ ВОПРОСЫ</t>
  </si>
  <si>
    <t>ИТОГО</t>
  </si>
  <si>
    <t>Поступления в бюджет Свердловской области, руб.</t>
  </si>
  <si>
    <t xml:space="preserve">    Заработная плата</t>
  </si>
  <si>
    <t xml:space="preserve">    Начисления на выплаты по оплате труда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</si>
  <si>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</si>
  <si>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</si>
  <si>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</si>
  <si>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Работы, услуги по содержанию имущества (  техническое обслуживание зданий и помещений, вывоз мусора, текущие ремонты)</t>
  </si>
  <si>
    <t>Пособия по социальной помощи населению (субсидии и компенсации по ЖКУ, социальные выплаты), пенсии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</si>
  <si>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</si>
  <si>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</si>
  <si>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>Распределение налога, уплаченного Вами, по разделам расходов местного бюджета:</t>
  </si>
  <si>
    <t xml:space="preserve">    Прочие работы, услуги ( обслуживание пожарной сигнализации, программное обеспечение, охрана зданий)</t>
  </si>
  <si>
    <t>Прочие расходы</t>
  </si>
  <si>
    <t>Поступления в бюджет Горноуральского городского округа, руб.</t>
  </si>
  <si>
    <t>НАЦИОНАЛЬНАЯ ОБОРОНА</t>
  </si>
  <si>
    <r>
      <t>Распределение налога, уплаченного Вами, по основной классификации</t>
    </r>
    <r>
      <rPr>
        <i/>
        <sz val="14"/>
        <color rgb="FF7030A0"/>
        <rFont val="Times New Roman"/>
        <family val="1"/>
        <charset val="204"/>
      </rPr>
      <t xml:space="preserve"> </t>
    </r>
    <r>
      <rPr>
        <b/>
        <i/>
        <sz val="14"/>
        <color rgb="FF7030A0"/>
        <rFont val="Times New Roman"/>
        <family val="1"/>
        <charset val="204"/>
      </rPr>
      <t>операций</t>
    </r>
    <r>
      <rPr>
        <i/>
        <sz val="14"/>
        <color rgb="FF7030A0"/>
        <rFont val="Times New Roman"/>
        <family val="1"/>
        <charset val="204"/>
      </rPr>
      <t xml:space="preserve"> </t>
    </r>
    <r>
      <rPr>
        <b/>
        <i/>
        <sz val="14"/>
        <color rgb="FF7030A0"/>
        <rFont val="Times New Roman"/>
        <family val="1"/>
        <charset val="204"/>
      </rPr>
      <t>сектора</t>
    </r>
    <r>
      <rPr>
        <i/>
        <sz val="14"/>
        <color rgb="FF7030A0"/>
        <rFont val="Times New Roman"/>
        <family val="1"/>
        <charset val="204"/>
      </rPr>
      <t xml:space="preserve"> </t>
    </r>
    <r>
      <rPr>
        <b/>
        <i/>
        <sz val="14"/>
        <color rgb="FF7030A0"/>
        <rFont val="Times New Roman"/>
        <family val="1"/>
        <charset val="204"/>
      </rPr>
      <t>государственного</t>
    </r>
    <r>
      <rPr>
        <i/>
        <sz val="14"/>
        <color rgb="FF7030A0"/>
        <rFont val="Times New Roman"/>
        <family val="1"/>
        <charset val="204"/>
      </rPr>
      <t xml:space="preserve"> </t>
    </r>
    <r>
      <rPr>
        <b/>
        <i/>
        <sz val="14"/>
        <color rgb="FF7030A0"/>
        <rFont val="Times New Roman"/>
        <family val="1"/>
        <charset val="204"/>
      </rPr>
      <t>управления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</si>
</sst>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4"/>
      <color theme="5" tint="-0.499984740745262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6"/>
      <color rgb="FF7030A0"/>
      <name val="Times New Roman"/>
      <family val="1"/>
      <charset val="204"/>
    </font>
    <font>
      <b/>
      <i/>
      <sz val="14"/>
      <color rgb="FF7030A0"/>
      <name val="Times New Roman"/>
      <family val="1"/>
      <charset val="204"/>
    </font>
    <font>
      <i/>
      <sz val="14"/>
      <color rgb="FF7030A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3" fillId="0" borderId="6"/>
    <xf numFmtId="0" fontId="11" fillId="21" borderId="7"/>
    <xf numFmtId="0" fontId="12" fillId="0" borderId="0"/>
    <xf numFmtId="0" fontId="13" fillId="22" borderId="0"/>
    <xf numFmtId="0" fontId="14" fillId="3" borderId="0"/>
    <xf numFmtId="0" fontId="15" fillId="0" borderId="0"/>
    <xf numFmtId="0" fontId="2" fillId="23" borderId="8"/>
    <xf numFmtId="0" fontId="16" fillId="0" borderId="9"/>
    <xf numFmtId="0" fontId="17" fillId="0" borderId="0"/>
    <xf numFmtId="0" fontId="18" fillId="4" borderId="0"/>
  </cellStyleXfs>
  <cellXfs count="32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/>
    <xf numFmtId="0" fontId="20" fillId="0" borderId="0" xfId="0" applyFont="1"/>
    <xf numFmtId="0" fontId="21" fillId="0" borderId="0" xfId="0" applyFont="1"/>
    <xf numFmtId="4" fontId="19" fillId="25" borderId="10" xfId="0" applyNumberFormat="1" applyFont="1" applyFill="1" applyBorder="1"/>
    <xf numFmtId="0" fontId="19" fillId="26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19" fillId="25" borderId="10" xfId="0" applyNumberFormat="1" applyFont="1" applyFill="1" applyBorder="1" applyAlignment="1"/>
    <xf numFmtId="4" fontId="22" fillId="25" borderId="10" xfId="0" applyNumberFormat="1" applyFont="1" applyFill="1" applyBorder="1" applyAlignment="1"/>
    <xf numFmtId="4" fontId="22" fillId="25" borderId="10" xfId="0" applyNumberFormat="1" applyFont="1" applyFill="1" applyBorder="1"/>
    <xf numFmtId="0" fontId="24" fillId="0" borderId="0" xfId="0" applyFont="1"/>
    <xf numFmtId="0" fontId="25" fillId="0" borderId="0" xfId="0" applyFont="1"/>
    <xf numFmtId="0" fontId="22" fillId="25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wrapText="1"/>
    </xf>
    <xf numFmtId="0" fontId="19" fillId="28" borderId="11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1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9" fillId="27" borderId="10" xfId="0" applyFont="1" applyFill="1" applyBorder="1" applyAlignment="1">
      <alignment horizontal="left"/>
    </xf>
    <xf numFmtId="0" fontId="19" fillId="25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horizontal="center" wrapText="1"/>
    </xf>
    <xf numFmtId="0" fontId="19" fillId="28" borderId="12" xfId="0" applyFont="1" applyFill="1" applyBorder="1" applyAlignment="1">
      <alignment horizontal="center" wrapText="1"/>
    </xf>
    <xf numFmtId="0" fontId="19" fillId="28" borderId="13" xfId="0" applyFont="1" applyFill="1" applyBorder="1" applyAlignment="1">
      <alignment horizontal="center" wrapText="1"/>
    </xf>
    <xf numFmtId="4" fontId="0" fillId="25" borderId="10" xfId="0" applyNumberFormat="1" applyFill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colors>
    <mruColors>
      <color rgb="FFC89800"/>
      <color rgb="FFA27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6720"/>
        <c:axId val="91408256"/>
      </c:barChart>
      <c:catAx>
        <c:axId val="9140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408256"/>
        <c:crosses val="autoZero"/>
        <c:auto val="1"/>
        <c:lblAlgn val="ctr"/>
        <c:lblOffset val="100"/>
        <c:noMultiLvlLbl val="0"/>
      </c:catAx>
      <c:valAx>
        <c:axId val="91408256"/>
        <c:scaling>
          <c:orientation val="minMax"/>
        </c:scaling>
        <c:delete val="1"/>
        <c:axPos val="l"/>
        <c:majorGridlines/>
        <c:numFmt formatCode="#,##0.00" sourceLinked="1"/>
        <c:majorTickMark val="out"/>
        <c:minorTickMark val="none"/>
        <c:tickLblPos val="none"/>
        <c:crossAx val="9140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0659264714212882E-2"/>
                  <c:y val="2.1423167930025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59-4740-BEC4-C8A09F08F577}"/>
                </c:ext>
              </c:extLst>
            </c:dLbl>
            <c:dLbl>
              <c:idx val="1"/>
              <c:layout>
                <c:manualLayout>
                  <c:x val="6.8517607960875429E-2"/>
                  <c:y val="-1.3004095300189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740-BEC4-C8A09F08F577}"/>
                </c:ext>
              </c:extLst>
            </c:dLbl>
            <c:dLbl>
              <c:idx val="2"/>
              <c:layout>
                <c:manualLayout>
                  <c:x val="5.2954172095394617E-2"/>
                  <c:y val="2.1425764205602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740-BEC4-C8A09F08F577}"/>
                </c:ext>
              </c:extLst>
            </c:dLbl>
            <c:dLbl>
              <c:idx val="3"/>
              <c:layout>
                <c:manualLayout>
                  <c:x val="1.2263071432617697E-2"/>
                  <c:y val="-1.9125788578139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59-4740-BEC4-C8A09F08F577}"/>
                </c:ext>
              </c:extLst>
            </c:dLbl>
            <c:dLbl>
              <c:idx val="4"/>
              <c:layout>
                <c:manualLayout>
                  <c:x val="7.8775807700296449E-2"/>
                  <c:y val="2.226468575167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59-4740-BEC4-C8A09F08F577}"/>
                </c:ext>
              </c:extLst>
            </c:dLbl>
            <c:dLbl>
              <c:idx val="5"/>
              <c:layout>
                <c:manualLayout>
                  <c:x val="-9.1534961007571955E-2"/>
                  <c:y val="-5.6442057457525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59-4740-BEC4-C8A09F08F577}"/>
                </c:ext>
              </c:extLst>
            </c:dLbl>
            <c:dLbl>
              <c:idx val="6"/>
              <c:layout>
                <c:manualLayout>
                  <c:x val="-6.755180422591063E-2"/>
                  <c:y val="-4.7527420726781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59-4740-BEC4-C8A09F08F577}"/>
                </c:ext>
              </c:extLst>
            </c:dLbl>
            <c:dLbl>
              <c:idx val="7"/>
              <c:layout>
                <c:manualLayout>
                  <c:x val="-8.3114862440756207E-3"/>
                  <c:y val="-5.049788452220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59-4740-BEC4-C8A09F08F577}"/>
                </c:ext>
              </c:extLst>
            </c:dLbl>
            <c:dLbl>
              <c:idx val="8"/>
              <c:layout>
                <c:manualLayout>
                  <c:x val="-2.1049340055514672E-2"/>
                  <c:y val="-4.2661675759580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59-4740-BEC4-C8A09F08F577}"/>
                </c:ext>
              </c:extLst>
            </c:dLbl>
            <c:dLbl>
              <c:idx val="10"/>
              <c:layout>
                <c:manualLayout>
                  <c:x val="9.0373760833852623E-2"/>
                  <c:y val="-6.5330406898044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59-4740-BEC4-C8A09F08F5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Лист1!$A$16:$E$27</c:f>
              <c:strCache>
                <c:ptCount val="12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ОХРАНА ОКРУЖАЮЩЕЙ СРЕДЫ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СРЕДСТВА МАССОВОЙ ИНФОРМАЦИИ</c:v>
                </c:pt>
                <c:pt idx="11">
                  <c:v>ОБСЛУЖИВАНИЕ ГОСУДАРСТВЕННОГО И МУНИЦИПАЛЬНОГО ДОЛГА</c:v>
                </c:pt>
              </c:strCache>
            </c:strRef>
          </c:cat>
          <c:val>
            <c:numRef>
              <c:f>Лист1!$F$16:$F$27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E59-4740-BEC4-C8A09F08F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910496799410861"/>
          <c:y val="2.638055144097087E-2"/>
          <c:w val="0.26938424063898486"/>
          <c:h val="0.97361944855902971"/>
        </c:manualLayout>
      </c:layout>
      <c:overlay val="0"/>
      <c:txPr>
        <a:bodyPr/>
        <a:lstStyle/>
        <a:p>
          <a:pPr rtl="0">
            <a:defRPr sz="8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7</xdr:col>
      <xdr:colOff>0</xdr:colOff>
      <xdr:row>10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276224</xdr:colOff>
      <xdr:row>11</xdr:row>
      <xdr:rowOff>180975</xdr:rowOff>
    </xdr:from>
    <xdr:to>
      <xdr:col>18</xdr:col>
      <xdr:colOff>190499</xdr:colOff>
      <xdr:row>27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K5" sqref="K5"/>
    </sheetView>
  </sheetViews>
  <sheetFormatPr defaultRowHeight="15" x14ac:dyDescent="0.25"/>
  <cols>
    <col min="5" max="5" width="11.140625" customWidth="1"/>
    <col min="6" max="6" width="11.7109375" bestFit="1" customWidth="1"/>
  </cols>
  <sheetData>
    <row r="1" spans="1:8" ht="23.25" x14ac:dyDescent="0.35">
      <c r="A1" s="21" t="s">
        <v>7</v>
      </c>
      <c r="B1" s="21"/>
      <c r="C1" s="21"/>
      <c r="D1" s="21"/>
      <c r="E1" s="21"/>
      <c r="F1" s="21"/>
      <c r="G1" s="21"/>
    </row>
    <row r="3" spans="1:8" s="4" customFormat="1" ht="21" x14ac:dyDescent="0.35">
      <c r="A3" s="12" t="s">
        <v>0</v>
      </c>
      <c r="B3" s="12"/>
      <c r="C3" s="12"/>
      <c r="D3" s="12"/>
      <c r="E3" s="12"/>
      <c r="F3" s="12"/>
      <c r="G3" s="12"/>
      <c r="H3" s="13"/>
    </row>
    <row r="5" spans="1:8" ht="15.75" x14ac:dyDescent="0.25">
      <c r="A5" s="22" t="s">
        <v>3</v>
      </c>
      <c r="B5" s="22"/>
      <c r="C5" s="22"/>
      <c r="D5" s="22"/>
      <c r="E5" s="22"/>
      <c r="F5" s="6">
        <v>0</v>
      </c>
      <c r="G5" s="7" t="s">
        <v>6</v>
      </c>
    </row>
    <row r="6" spans="1:8" ht="15.75" x14ac:dyDescent="0.25">
      <c r="A6" s="22" t="s">
        <v>1</v>
      </c>
      <c r="B6" s="22"/>
      <c r="C6" s="22"/>
      <c r="D6" s="22"/>
      <c r="E6" s="22"/>
      <c r="F6" s="6">
        <v>0</v>
      </c>
      <c r="G6" s="7" t="s">
        <v>6</v>
      </c>
    </row>
    <row r="7" spans="1:8" ht="15.75" x14ac:dyDescent="0.25">
      <c r="A7" s="22" t="s">
        <v>2</v>
      </c>
      <c r="B7" s="22"/>
      <c r="C7" s="22"/>
      <c r="D7" s="22"/>
      <c r="E7" s="22"/>
      <c r="F7" s="6">
        <v>0</v>
      </c>
      <c r="G7" s="7" t="s">
        <v>6</v>
      </c>
    </row>
    <row r="8" spans="1:8" ht="15.75" x14ac:dyDescent="0.25">
      <c r="A8" s="22" t="s">
        <v>4</v>
      </c>
      <c r="B8" s="22"/>
      <c r="C8" s="22"/>
      <c r="D8" s="22"/>
      <c r="E8" s="22"/>
      <c r="F8" s="6">
        <v>0</v>
      </c>
      <c r="G8" s="7" t="s">
        <v>6</v>
      </c>
    </row>
    <row r="9" spans="1:8" ht="18.75" customHeight="1" x14ac:dyDescent="0.25">
      <c r="A9" s="23" t="s">
        <v>5</v>
      </c>
      <c r="B9" s="23"/>
      <c r="C9" s="23"/>
      <c r="D9" s="23"/>
      <c r="E9" s="23"/>
      <c r="F9" s="6">
        <f>SUM(F5:F8)</f>
        <v>0</v>
      </c>
      <c r="G9" s="7" t="s">
        <v>6</v>
      </c>
    </row>
    <row r="10" spans="1:8" hidden="1" x14ac:dyDescent="0.25"/>
    <row r="12" spans="1:8" ht="52.5" customHeight="1" x14ac:dyDescent="0.25">
      <c r="A12" s="26" t="s">
        <v>20</v>
      </c>
      <c r="B12" s="26"/>
      <c r="C12" s="26"/>
      <c r="D12" s="20" t="s">
        <v>33</v>
      </c>
      <c r="E12" s="20"/>
      <c r="F12" s="20"/>
      <c r="G12" s="20"/>
    </row>
    <row r="13" spans="1:8" x14ac:dyDescent="0.25">
      <c r="A13" s="30">
        <f>F5</f>
        <v>0</v>
      </c>
      <c r="B13" s="31"/>
      <c r="C13" s="31"/>
      <c r="D13" s="30">
        <f>F6*100%+F7+F8</f>
        <v>0</v>
      </c>
      <c r="E13" s="31"/>
      <c r="F13" s="31"/>
      <c r="G13" s="31"/>
    </row>
    <row r="14" spans="1:8" s="5" customFormat="1" ht="47.25" customHeight="1" x14ac:dyDescent="0.3">
      <c r="A14" s="25" t="s">
        <v>30</v>
      </c>
      <c r="B14" s="25"/>
      <c r="C14" s="25"/>
      <c r="D14" s="25"/>
      <c r="E14" s="25"/>
      <c r="F14" s="25"/>
      <c r="G14" s="25"/>
    </row>
    <row r="16" spans="1:8" s="1" customFormat="1" ht="15.75" x14ac:dyDescent="0.25">
      <c r="A16" s="24" t="s">
        <v>18</v>
      </c>
      <c r="B16" s="24"/>
      <c r="C16" s="24"/>
      <c r="D16" s="24"/>
      <c r="E16" s="24"/>
      <c r="F16" s="9">
        <f>D13/100*8.77</f>
        <v>0</v>
      </c>
      <c r="G16" s="7" t="s">
        <v>6</v>
      </c>
    </row>
    <row r="17" spans="1:7" s="1" customFormat="1" ht="15.75" x14ac:dyDescent="0.25">
      <c r="A17" s="27" t="s">
        <v>34</v>
      </c>
      <c r="B17" s="28"/>
      <c r="C17" s="28"/>
      <c r="D17" s="28"/>
      <c r="E17" s="29"/>
      <c r="F17" s="9">
        <f>D13/100*0.12</f>
        <v>0</v>
      </c>
      <c r="G17" s="7" t="s">
        <v>6</v>
      </c>
    </row>
    <row r="18" spans="1:7" s="1" customFormat="1" ht="33" customHeight="1" x14ac:dyDescent="0.25">
      <c r="A18" s="24" t="s">
        <v>17</v>
      </c>
      <c r="B18" s="24"/>
      <c r="C18" s="24"/>
      <c r="D18" s="24"/>
      <c r="E18" s="24"/>
      <c r="F18" s="9">
        <f>D13/100*1.06</f>
        <v>0</v>
      </c>
      <c r="G18" s="7" t="s">
        <v>6</v>
      </c>
    </row>
    <row r="19" spans="1:7" s="1" customFormat="1" ht="15.75" x14ac:dyDescent="0.25">
      <c r="A19" s="24" t="s">
        <v>16</v>
      </c>
      <c r="B19" s="24"/>
      <c r="C19" s="24"/>
      <c r="D19" s="24"/>
      <c r="E19" s="24"/>
      <c r="F19" s="9">
        <f>D13/100*8.48</f>
        <v>0</v>
      </c>
      <c r="G19" s="7" t="s">
        <v>6</v>
      </c>
    </row>
    <row r="20" spans="1:7" s="1" customFormat="1" ht="30" customHeight="1" x14ac:dyDescent="0.25">
      <c r="A20" s="24" t="s">
        <v>15</v>
      </c>
      <c r="B20" s="24"/>
      <c r="C20" s="24"/>
      <c r="D20" s="24"/>
      <c r="E20" s="24"/>
      <c r="F20" s="9">
        <f>D13/100*10.87</f>
        <v>0</v>
      </c>
      <c r="G20" s="7" t="s">
        <v>6</v>
      </c>
    </row>
    <row r="21" spans="1:7" s="1" customFormat="1" ht="15.75" x14ac:dyDescent="0.25">
      <c r="A21" s="24" t="s">
        <v>14</v>
      </c>
      <c r="B21" s="24"/>
      <c r="C21" s="24"/>
      <c r="D21" s="24"/>
      <c r="E21" s="24"/>
      <c r="F21" s="9">
        <f>D13/100*0.37</f>
        <v>0</v>
      </c>
      <c r="G21" s="7" t="s">
        <v>6</v>
      </c>
    </row>
    <row r="22" spans="1:7" s="1" customFormat="1" ht="15.75" x14ac:dyDescent="0.25">
      <c r="A22" s="24" t="s">
        <v>13</v>
      </c>
      <c r="B22" s="24"/>
      <c r="C22" s="24"/>
      <c r="D22" s="24"/>
      <c r="E22" s="24"/>
      <c r="F22" s="9">
        <f>D13/100*49.08</f>
        <v>0</v>
      </c>
      <c r="G22" s="7" t="s">
        <v>6</v>
      </c>
    </row>
    <row r="23" spans="1:7" s="1" customFormat="1" ht="15.75" x14ac:dyDescent="0.25">
      <c r="A23" s="24" t="s">
        <v>12</v>
      </c>
      <c r="B23" s="24"/>
      <c r="C23" s="24"/>
      <c r="D23" s="24"/>
      <c r="E23" s="24"/>
      <c r="F23" s="9">
        <f>D13/100*10.13</f>
        <v>0</v>
      </c>
      <c r="G23" s="7" t="s">
        <v>6</v>
      </c>
    </row>
    <row r="24" spans="1:7" s="1" customFormat="1" ht="15.75" x14ac:dyDescent="0.25">
      <c r="A24" s="24" t="s">
        <v>11</v>
      </c>
      <c r="B24" s="24"/>
      <c r="C24" s="24"/>
      <c r="D24" s="24"/>
      <c r="E24" s="24"/>
      <c r="F24" s="9">
        <f>D13/100*9.18</f>
        <v>0</v>
      </c>
      <c r="G24" s="7" t="s">
        <v>6</v>
      </c>
    </row>
    <row r="25" spans="1:7" s="1" customFormat="1" ht="15.75" x14ac:dyDescent="0.25">
      <c r="A25" s="24" t="s">
        <v>10</v>
      </c>
      <c r="B25" s="24"/>
      <c r="C25" s="24"/>
      <c r="D25" s="24"/>
      <c r="E25" s="24"/>
      <c r="F25" s="9">
        <f>D13/100*1.77</f>
        <v>0</v>
      </c>
      <c r="G25" s="7" t="s">
        <v>6</v>
      </c>
    </row>
    <row r="26" spans="1:7" s="1" customFormat="1" ht="15.75" x14ac:dyDescent="0.25">
      <c r="A26" s="24" t="s">
        <v>9</v>
      </c>
      <c r="B26" s="24"/>
      <c r="C26" s="24"/>
      <c r="D26" s="24"/>
      <c r="E26" s="24"/>
      <c r="F26" s="9">
        <f>D13/100*0.17</f>
        <v>0</v>
      </c>
      <c r="G26" s="7" t="s">
        <v>6</v>
      </c>
    </row>
    <row r="27" spans="1:7" s="1" customFormat="1" ht="29.25" customHeight="1" x14ac:dyDescent="0.25">
      <c r="A27" s="24" t="s">
        <v>8</v>
      </c>
      <c r="B27" s="24"/>
      <c r="C27" s="24"/>
      <c r="D27" s="24"/>
      <c r="E27" s="24"/>
      <c r="F27" s="9">
        <f>D13/100*0</f>
        <v>0</v>
      </c>
      <c r="G27" s="7" t="s">
        <v>6</v>
      </c>
    </row>
    <row r="28" spans="1:7" s="1" customFormat="1" ht="15.75" x14ac:dyDescent="0.25">
      <c r="A28" s="14" t="s">
        <v>19</v>
      </c>
      <c r="B28" s="14"/>
      <c r="C28" s="14"/>
      <c r="D28" s="14"/>
      <c r="E28" s="14"/>
      <c r="F28" s="10">
        <f>SUM(F16:F27)</f>
        <v>0</v>
      </c>
      <c r="G28" s="8" t="s">
        <v>6</v>
      </c>
    </row>
    <row r="29" spans="1:7" s="1" customFormat="1" x14ac:dyDescent="0.25">
      <c r="A29" s="2"/>
      <c r="B29" s="2"/>
      <c r="C29" s="2"/>
      <c r="D29" s="2"/>
      <c r="E29" s="2"/>
      <c r="F29" s="3"/>
      <c r="G29" s="2"/>
    </row>
    <row r="30" spans="1:7" s="1" customFormat="1" ht="65.25" customHeight="1" x14ac:dyDescent="0.35">
      <c r="A30" s="16" t="s">
        <v>35</v>
      </c>
      <c r="B30" s="16"/>
      <c r="C30" s="16"/>
      <c r="D30" s="16"/>
      <c r="E30" s="16"/>
      <c r="F30" s="16"/>
      <c r="G30" s="16"/>
    </row>
    <row r="31" spans="1:7" s="1" customFormat="1" x14ac:dyDescent="0.25"/>
    <row r="32" spans="1:7" s="1" customFormat="1" ht="15.75" x14ac:dyDescent="0.25">
      <c r="A32" s="15" t="s">
        <v>21</v>
      </c>
      <c r="B32" s="15"/>
      <c r="C32" s="15"/>
      <c r="D32" s="15"/>
      <c r="E32" s="15"/>
      <c r="F32" s="9">
        <f>D13/100*40.73</f>
        <v>0</v>
      </c>
      <c r="G32" s="7" t="s">
        <v>6</v>
      </c>
    </row>
    <row r="33" spans="1:7" s="1" customFormat="1" ht="15.75" x14ac:dyDescent="0.25">
      <c r="A33" s="15" t="s">
        <v>22</v>
      </c>
      <c r="B33" s="15"/>
      <c r="C33" s="15"/>
      <c r="D33" s="15"/>
      <c r="E33" s="15"/>
      <c r="F33" s="9">
        <f>D13/100*12.18</f>
        <v>0</v>
      </c>
      <c r="G33" s="7" t="s">
        <v>6</v>
      </c>
    </row>
    <row r="34" spans="1:7" s="1" customFormat="1" ht="15.75" x14ac:dyDescent="0.25">
      <c r="A34" s="15" t="s">
        <v>23</v>
      </c>
      <c r="B34" s="15"/>
      <c r="C34" s="15"/>
      <c r="D34" s="15"/>
      <c r="E34" s="15"/>
      <c r="F34" s="9">
        <f>D13/100*0.33</f>
        <v>0</v>
      </c>
      <c r="G34" s="7" t="s">
        <v>6</v>
      </c>
    </row>
    <row r="35" spans="1:7" ht="15.75" x14ac:dyDescent="0.25">
      <c r="A35" s="15" t="s">
        <v>24</v>
      </c>
      <c r="B35" s="15"/>
      <c r="C35" s="15"/>
      <c r="D35" s="15"/>
      <c r="E35" s="15"/>
      <c r="F35" s="9">
        <f>D13/100*0.07</f>
        <v>0</v>
      </c>
      <c r="G35" s="7" t="s">
        <v>6</v>
      </c>
    </row>
    <row r="36" spans="1:7" ht="15.75" x14ac:dyDescent="0.25">
      <c r="A36" s="15" t="s">
        <v>25</v>
      </c>
      <c r="B36" s="15"/>
      <c r="C36" s="15"/>
      <c r="D36" s="15"/>
      <c r="E36" s="15"/>
      <c r="F36" s="9">
        <f>D13/100*3.59</f>
        <v>0</v>
      </c>
      <c r="G36" s="7" t="s">
        <v>6</v>
      </c>
    </row>
    <row r="37" spans="1:7" ht="51.75" customHeight="1" x14ac:dyDescent="0.25">
      <c r="A37" s="15" t="s">
        <v>26</v>
      </c>
      <c r="B37" s="15"/>
      <c r="C37" s="15"/>
      <c r="D37" s="15"/>
      <c r="E37" s="15"/>
      <c r="F37" s="9">
        <f>D13/100*15.3</f>
        <v>0</v>
      </c>
      <c r="G37" s="7" t="s">
        <v>6</v>
      </c>
    </row>
    <row r="38" spans="1:7" ht="69.75" customHeight="1" x14ac:dyDescent="0.25">
      <c r="A38" s="15" t="s">
        <v>31</v>
      </c>
      <c r="B38" s="15"/>
      <c r="C38" s="15"/>
      <c r="D38" s="15"/>
      <c r="E38" s="15"/>
      <c r="F38" s="9">
        <f>D13/100*4.27</f>
        <v>0</v>
      </c>
      <c r="G38" s="7" t="s">
        <v>6</v>
      </c>
    </row>
    <row r="39" spans="1:7" ht="57" customHeight="1" x14ac:dyDescent="0.25">
      <c r="A39" s="15" t="s">
        <v>27</v>
      </c>
      <c r="B39" s="15"/>
      <c r="C39" s="15"/>
      <c r="D39" s="15"/>
      <c r="E39" s="15"/>
      <c r="F39" s="9">
        <f>D13/100*9.51</f>
        <v>0</v>
      </c>
      <c r="G39" s="7" t="s">
        <v>6</v>
      </c>
    </row>
    <row r="40" spans="1:7" ht="33.75" customHeight="1" x14ac:dyDescent="0.25">
      <c r="A40" s="15" t="s">
        <v>28</v>
      </c>
      <c r="B40" s="15"/>
      <c r="C40" s="15"/>
      <c r="D40" s="15"/>
      <c r="E40" s="15"/>
      <c r="F40" s="9">
        <f>D13/100*7.57</f>
        <v>0</v>
      </c>
      <c r="G40" s="7" t="s">
        <v>6</v>
      </c>
    </row>
    <row r="41" spans="1:7" ht="32.25" customHeight="1" x14ac:dyDescent="0.25">
      <c r="A41" s="15" t="s">
        <v>29</v>
      </c>
      <c r="B41" s="15"/>
      <c r="C41" s="15"/>
      <c r="D41" s="15"/>
      <c r="E41" s="15"/>
      <c r="F41" s="9">
        <f>D13/100*3.22</f>
        <v>0</v>
      </c>
      <c r="G41" s="7" t="s">
        <v>6</v>
      </c>
    </row>
    <row r="42" spans="1:7" ht="32.25" customHeight="1" x14ac:dyDescent="0.25">
      <c r="A42" s="17" t="s">
        <v>32</v>
      </c>
      <c r="B42" s="18"/>
      <c r="C42" s="18"/>
      <c r="D42" s="18"/>
      <c r="E42" s="19"/>
      <c r="F42" s="9">
        <f>D13/100*3.23</f>
        <v>0</v>
      </c>
      <c r="G42" s="7"/>
    </row>
    <row r="43" spans="1:7" ht="15.75" x14ac:dyDescent="0.25">
      <c r="A43" s="14" t="s">
        <v>19</v>
      </c>
      <c r="B43" s="14"/>
      <c r="C43" s="14"/>
      <c r="D43" s="14"/>
      <c r="E43" s="14"/>
      <c r="F43" s="11">
        <f>SUM(F32:F42)</f>
        <v>0</v>
      </c>
      <c r="G43" s="8" t="s">
        <v>6</v>
      </c>
    </row>
  </sheetData>
  <mergeCells count="37">
    <mergeCell ref="A17:E17"/>
    <mergeCell ref="A13:C13"/>
    <mergeCell ref="D13:G13"/>
    <mergeCell ref="A26:E26"/>
    <mergeCell ref="A27:E27"/>
    <mergeCell ref="A21:E21"/>
    <mergeCell ref="A22:E22"/>
    <mergeCell ref="A23:E23"/>
    <mergeCell ref="A25:E25"/>
    <mergeCell ref="A24:E24"/>
    <mergeCell ref="A28:E28"/>
    <mergeCell ref="D12:G12"/>
    <mergeCell ref="A32:E32"/>
    <mergeCell ref="A33:E33"/>
    <mergeCell ref="A1:G1"/>
    <mergeCell ref="A5:E5"/>
    <mergeCell ref="A6:E6"/>
    <mergeCell ref="A7:E7"/>
    <mergeCell ref="A8:E8"/>
    <mergeCell ref="A9:E9"/>
    <mergeCell ref="A16:E16"/>
    <mergeCell ref="A18:E18"/>
    <mergeCell ref="A19:E19"/>
    <mergeCell ref="A20:E20"/>
    <mergeCell ref="A14:G14"/>
    <mergeCell ref="A12:C12"/>
    <mergeCell ref="A43:E43"/>
    <mergeCell ref="A39:E39"/>
    <mergeCell ref="A40:E40"/>
    <mergeCell ref="A41:E41"/>
    <mergeCell ref="A30:G30"/>
    <mergeCell ref="A34:E34"/>
    <mergeCell ref="A35:E35"/>
    <mergeCell ref="A36:E36"/>
    <mergeCell ref="A37:E37"/>
    <mergeCell ref="A38:E38"/>
    <mergeCell ref="A42:E4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Витальевна Тягунова</cp:lastModifiedBy>
  <cp:lastPrinted>2022-03-03T06:10:41Z</cp:lastPrinted>
  <dcterms:created xsi:type="dcterms:W3CDTF">2018-08-30T06:20:48Z</dcterms:created>
  <dcterms:modified xsi:type="dcterms:W3CDTF">2022-03-03T10:43:02Z</dcterms:modified>
</cp:coreProperties>
</file>